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0" yWindow="0" windowWidth="28800" windowHeight="17540" tabRatio="500"/>
  </bookViews>
  <sheets>
    <sheet name="Texting Quiz Results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2" i="1" l="1"/>
  <c r="C23" i="1"/>
  <c r="C24" i="1"/>
  <c r="C25" i="1"/>
  <c r="C26" i="1"/>
  <c r="C7" i="1"/>
  <c r="C16" i="1"/>
  <c r="C17" i="1"/>
  <c r="C18" i="1"/>
  <c r="C19" i="1"/>
  <c r="C20" i="1"/>
  <c r="C6" i="1"/>
  <c r="C27" i="1"/>
  <c r="C5" i="1"/>
  <c r="C10" i="1"/>
  <c r="C11" i="1"/>
  <c r="C12" i="1"/>
  <c r="C13" i="1"/>
  <c r="C14" i="1"/>
  <c r="C4" i="1"/>
  <c r="C33" i="1"/>
  <c r="C3" i="1"/>
  <c r="C76" i="1"/>
  <c r="C77" i="1"/>
  <c r="C69" i="1"/>
  <c r="C70" i="1"/>
  <c r="C49" i="1"/>
  <c r="C50" i="1"/>
  <c r="C48" i="1"/>
  <c r="C52" i="1"/>
  <c r="C47" i="1"/>
  <c r="C82" i="1"/>
  <c r="C81" i="1"/>
  <c r="C80" i="1"/>
  <c r="C88" i="1"/>
  <c r="C87" i="1"/>
  <c r="C86" i="1"/>
  <c r="C32" i="1"/>
  <c r="C31" i="1"/>
  <c r="C30" i="1"/>
  <c r="C29" i="1"/>
  <c r="E32" i="1"/>
  <c r="E31" i="1"/>
  <c r="E30" i="1"/>
  <c r="E29" i="1"/>
  <c r="D32" i="1"/>
  <c r="D31" i="1"/>
  <c r="D30" i="1"/>
  <c r="D29" i="1"/>
  <c r="C75" i="1"/>
  <c r="C68" i="1"/>
  <c r="C65" i="1"/>
  <c r="C64" i="1"/>
  <c r="C63" i="1"/>
  <c r="C62" i="1"/>
  <c r="C51" i="1"/>
  <c r="C56" i="1"/>
  <c r="C57" i="1"/>
  <c r="C58" i="1"/>
  <c r="C59" i="1"/>
  <c r="C55" i="1"/>
  <c r="E20" i="1"/>
  <c r="E26" i="1"/>
  <c r="E27" i="1"/>
  <c r="E42" i="1"/>
  <c r="D20" i="1"/>
  <c r="D26" i="1"/>
  <c r="D27" i="1"/>
  <c r="D42" i="1"/>
  <c r="C42" i="1"/>
  <c r="E14" i="1"/>
  <c r="E33" i="1"/>
  <c r="E43" i="1"/>
  <c r="D14" i="1"/>
  <c r="D33" i="1"/>
  <c r="D43" i="1"/>
  <c r="E41" i="1"/>
  <c r="D41" i="1"/>
  <c r="E40" i="1"/>
  <c r="D40" i="1"/>
  <c r="E39" i="1"/>
  <c r="D39" i="1"/>
  <c r="C41" i="1"/>
  <c r="C40" i="1"/>
  <c r="C39" i="1"/>
</calcChain>
</file>

<file path=xl/sharedStrings.xml><?xml version="1.0" encoding="utf-8"?>
<sst xmlns="http://schemas.openxmlformats.org/spreadsheetml/2006/main" count="139" uniqueCount="105">
  <si>
    <t>Situation</t>
  </si>
  <si>
    <t>Been on date(s)</t>
  </si>
  <si>
    <t>Total</t>
  </si>
  <si>
    <t>Dating History</t>
  </si>
  <si>
    <t xml:space="preserve">Been on date(s) </t>
  </si>
  <si>
    <t>Not Confessed</t>
  </si>
  <si>
    <t>Confessed Feelings</t>
  </si>
  <si>
    <t>WARM - Said yes or declined and suggested an alternative day (texting steady)</t>
  </si>
  <si>
    <t>COLD - Declined and didn't suggest an alternative day (gone cold)</t>
  </si>
  <si>
    <t>ICE - She's stopped texting back and is ignoring your texts</t>
  </si>
  <si>
    <t>ICE - She stopped texting back and is ignoring your texts</t>
  </si>
  <si>
    <t xml:space="preserve">COLD - She used to text back quickly, now she takes hours to respond </t>
  </si>
  <si>
    <t>No date(s) Asked her out</t>
  </si>
  <si>
    <t>No date(s) Still not asked her out</t>
  </si>
  <si>
    <t>FRIEND ZONED - Got friend-zoned</t>
  </si>
  <si>
    <t>TOTAL:</t>
  </si>
  <si>
    <t>GRAND TOTAL:</t>
  </si>
  <si>
    <t xml:space="preserve">No date, not asked her out </t>
  </si>
  <si>
    <t>No date, asked her out</t>
  </si>
  <si>
    <t>Total %</t>
  </si>
  <si>
    <t>Confessed Feelings %</t>
  </si>
  <si>
    <t>Not Confessed %</t>
  </si>
  <si>
    <t>Findings</t>
  </si>
  <si>
    <t>No date total</t>
  </si>
  <si>
    <t>NO DATE TOTAL:</t>
  </si>
  <si>
    <t>Asked her out, she declined</t>
  </si>
  <si>
    <t>Asked her out, she said yes</t>
  </si>
  <si>
    <t>Asked her out, she didn't text back</t>
  </si>
  <si>
    <t>Asked her out, she friend-zoned him</t>
  </si>
  <si>
    <t>Asked her out, got rejected (declined, not text back, f-zoned)</t>
  </si>
  <si>
    <t>31% succeeded in confirming a date.</t>
  </si>
  <si>
    <t>32% didn't get a reply when they asked the girl out on a date.</t>
  </si>
  <si>
    <t>17% got friend-zoned.</t>
  </si>
  <si>
    <t>Findings of guys who'd just asked a girl out on a date. This sub-group consisted of 678 guys.</t>
  </si>
  <si>
    <t>Been on a date, texting steady</t>
  </si>
  <si>
    <t>Been on a date, she's gone cold</t>
  </si>
  <si>
    <t>Been on a date, she's stopped texting back</t>
  </si>
  <si>
    <t>Been on a date, got friend-zoned</t>
  </si>
  <si>
    <t>Been on a date, girl's lost interest (cold + not texting back)</t>
  </si>
  <si>
    <t>55% of the girls went cold or stopped texting back between dates.</t>
  </si>
  <si>
    <t>21% stopped texting back between dates.</t>
  </si>
  <si>
    <t>Findings of guys who'd been on a date / are between dates. This sub-group consisted of 1007 guys.</t>
  </si>
  <si>
    <t>Findings of guys who still hadn't asked the girl out on a date. This sub-group consisted of 1252 guys.</t>
  </si>
  <si>
    <t>Still not asked her out, texting steady</t>
  </si>
  <si>
    <t>Still not asked her out, she's gone cold</t>
  </si>
  <si>
    <t>Still not asked her out, she's stopped texting back</t>
  </si>
  <si>
    <t>Still not asked her out, she friend-zoned him</t>
  </si>
  <si>
    <t>Been on a date(s), she stopped texting back</t>
  </si>
  <si>
    <t>Asked her out, she stopped texting back</t>
  </si>
  <si>
    <t>Still not asked out, she stopped texting back</t>
  </si>
  <si>
    <t>No date average</t>
  </si>
  <si>
    <t>32% stopped texting back after the guy asked them out on a date.</t>
  </si>
  <si>
    <t>24% stopped texting back before the guy asked them out on a date.</t>
  </si>
  <si>
    <t>Women are most likely to stop texting back after the guy asks them out on a date for the first time.</t>
  </si>
  <si>
    <t>Women are least likely to stop texting back between dates.</t>
  </si>
  <si>
    <t>47% of the guys who'd been on at least one date (were betweeen dates) confessed their feelings over text.</t>
  </si>
  <si>
    <t>Guys between dates were two (1.9) times more likely to confess their feelings than those who hadn't been on a date yet.</t>
  </si>
  <si>
    <t>Of those who still hadn't had a date yet, the guys who'd asked vs those who hadn't were 1.4 times more likely to confess their feelings.</t>
  </si>
  <si>
    <t>14% of the guys got friend-zoned between dates.</t>
  </si>
  <si>
    <t>On average 69% of the women dropped off before the first date and another 69% lost interest between dates.</t>
  </si>
  <si>
    <t>69% of the guys got rejected when they asked the girl out.</t>
  </si>
  <si>
    <t>19% were declined and the girl did not suggest an alternative day.</t>
  </si>
  <si>
    <t>Findings of when the girl stopped texting back.</t>
  </si>
  <si>
    <t>Been on a date(s), she went cold</t>
  </si>
  <si>
    <t>Asked her out, she went cold</t>
  </si>
  <si>
    <t>Still not asked out, she went cold</t>
  </si>
  <si>
    <t>WARM TOTAL:</t>
  </si>
  <si>
    <t>COLD TOTAL:</t>
  </si>
  <si>
    <t>ICE TOTAL:</t>
  </si>
  <si>
    <t>FRIEND-ZONE TOTAL:</t>
  </si>
  <si>
    <t>Findings of when guys are most likely to get friend-zoned.</t>
  </si>
  <si>
    <t>Been on a date(s), got friend-zoned</t>
  </si>
  <si>
    <t>Asked her out, got friend-zoned</t>
  </si>
  <si>
    <t>Still not asked her out, got friend-zoned</t>
  </si>
  <si>
    <t>When the guys asked the girls out on a date 17% got friend-zoned.</t>
  </si>
  <si>
    <t>11% of the guys who still hadn't asked the girl out got friend-zoned.</t>
  </si>
  <si>
    <t>Findings of when the girl went cold and stopped texting back (combined).</t>
  </si>
  <si>
    <t>Findings of when the girl went cold.</t>
  </si>
  <si>
    <t>Been on a date(s), she went cold + stopped texting back</t>
  </si>
  <si>
    <t>Asked her out, she went cold + stopped texting back</t>
  </si>
  <si>
    <t>Still not asked out, she went cold + stopped texting back</t>
  </si>
  <si>
    <t>WARM - Texting steady</t>
  </si>
  <si>
    <t>39% of the guys who still hadn't asked the girl out on a date said they were still texting steady.</t>
  </si>
  <si>
    <t>26% of the guys who still hadn't asked the girl out on a date said the girl had gone cold.</t>
  </si>
  <si>
    <t>24% of the guys who still hadn't asked the girl out on a date said the girl had stopped texting back.</t>
  </si>
  <si>
    <t>11% of the guys who still hadn't asked the girl out on a date said they were in the friend-zone.</t>
  </si>
  <si>
    <t>20% of the girls went cold after the guy asked her out on a date.</t>
  </si>
  <si>
    <t>26% of the girls went cold before the guys asked them out on a date.</t>
  </si>
  <si>
    <t>55% of the girls went cold or stopped texting back after going on at least one date (between dates).</t>
  </si>
  <si>
    <t>52% of the girls went cold or stopped texting back after the guy asked her out on a date for the first time.</t>
  </si>
  <si>
    <t>50% of the girls went cold or stopped texting back before the guy asked her out on a date for the first time.</t>
  </si>
  <si>
    <t>TOTAL confessed feelings:</t>
  </si>
  <si>
    <t>65% of the guys did not confess their feelings over text.</t>
  </si>
  <si>
    <t>Overall 35% of the guys confesed their feelings over text, almost half of which (47%) did so between dates.</t>
  </si>
  <si>
    <t>Been on a date total got rejected (cold, not text back f-zoned)</t>
  </si>
  <si>
    <t>34% of the girls went cold between dates</t>
  </si>
  <si>
    <t xml:space="preserve">31% were still texting steady between dates and only 13% of the total 2454 made it past the first date with the girl still warm / interested </t>
  </si>
  <si>
    <t>The most common point in the dating timeline for a girl to go cold and lose interest is after at least one date (between dates) at 34%.</t>
  </si>
  <si>
    <t xml:space="preserve">Total </t>
  </si>
  <si>
    <t>Demographic</t>
  </si>
  <si>
    <t>If no date(s), yes asked out</t>
  </si>
  <si>
    <t>If no date(s), no asked out</t>
  </si>
  <si>
    <t>RESULTS</t>
  </si>
  <si>
    <t>Total participants in quiz</t>
  </si>
  <si>
    <t xml:space="preserve">No date(s)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</si>
</sst>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76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0">
    <xf numFmtId="0" fontId="0" fillId="0" borderId="0" xfId="0"/>
    <xf numFmtId="0" fontId="0" fillId="2" borderId="0" xfId="0" applyFill="1"/>
    <xf numFmtId="0" fontId="2" fillId="2" borderId="0" xfId="0" applyFont="1" applyFill="1"/>
    <xf numFmtId="0" fontId="5" fillId="0" borderId="0" xfId="0" applyFont="1"/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5" fillId="3" borderId="0" xfId="0" applyFont="1" applyFill="1"/>
    <xf numFmtId="0" fontId="5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right"/>
    </xf>
    <xf numFmtId="0" fontId="5" fillId="3" borderId="0" xfId="0" applyFont="1" applyFill="1" applyBorder="1"/>
    <xf numFmtId="0" fontId="5" fillId="3" borderId="0" xfId="0" applyFon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0" borderId="0" xfId="0" applyFill="1" applyBorder="1"/>
    <xf numFmtId="0" fontId="0" fillId="4" borderId="0" xfId="0" applyFill="1" applyBorder="1"/>
    <xf numFmtId="0" fontId="0" fillId="4" borderId="0" xfId="0" applyFill="1" applyBorder="1" applyAlignment="1">
      <alignment horizontal="left"/>
    </xf>
    <xf numFmtId="0" fontId="0" fillId="5" borderId="0" xfId="0" applyFill="1" applyBorder="1"/>
    <xf numFmtId="0" fontId="0" fillId="5" borderId="0" xfId="0" applyFill="1" applyBorder="1" applyAlignment="1">
      <alignment horizontal="left"/>
    </xf>
    <xf numFmtId="0" fontId="0" fillId="6" borderId="0" xfId="0" applyFill="1" applyBorder="1"/>
    <xf numFmtId="0" fontId="0" fillId="6" borderId="0" xfId="0" applyFill="1" applyBorder="1" applyAlignment="1">
      <alignment horizontal="left"/>
    </xf>
    <xf numFmtId="0" fontId="0" fillId="8" borderId="0" xfId="0" applyFill="1" applyBorder="1" applyAlignment="1">
      <alignment horizontal="right"/>
    </xf>
    <xf numFmtId="0" fontId="0" fillId="8" borderId="0" xfId="0" applyFill="1" applyBorder="1" applyAlignment="1">
      <alignment horizontal="left"/>
    </xf>
    <xf numFmtId="0" fontId="0" fillId="4" borderId="0" xfId="0" applyFill="1"/>
    <xf numFmtId="0" fontId="5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5" fillId="4" borderId="0" xfId="0" applyFont="1" applyFill="1"/>
    <xf numFmtId="0" fontId="0" fillId="5" borderId="0" xfId="0" applyFill="1"/>
    <xf numFmtId="0" fontId="5" fillId="5" borderId="0" xfId="0" applyFont="1" applyFill="1" applyAlignment="1">
      <alignment horizontal="left"/>
    </xf>
    <xf numFmtId="0" fontId="0" fillId="5" borderId="0" xfId="0" applyFill="1" applyAlignment="1">
      <alignment horizontal="left"/>
    </xf>
    <xf numFmtId="0" fontId="5" fillId="5" borderId="0" xfId="0" applyFont="1" applyFill="1"/>
    <xf numFmtId="0" fontId="0" fillId="6" borderId="0" xfId="0" applyFill="1"/>
    <xf numFmtId="0" fontId="5" fillId="6" borderId="0" xfId="0" applyFont="1" applyFill="1" applyAlignment="1">
      <alignment horizontal="left"/>
    </xf>
    <xf numFmtId="0" fontId="0" fillId="6" borderId="0" xfId="0" applyFill="1" applyAlignment="1">
      <alignment horizontal="left"/>
    </xf>
    <xf numFmtId="0" fontId="5" fillId="6" borderId="0" xfId="0" applyFont="1" applyFill="1"/>
    <xf numFmtId="0" fontId="5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5" fillId="0" borderId="0" xfId="0" applyFont="1" applyFill="1"/>
    <xf numFmtId="0" fontId="0" fillId="0" borderId="0" xfId="0" applyFill="1" applyAlignment="1">
      <alignment horizontal="right"/>
    </xf>
    <xf numFmtId="0" fontId="0" fillId="8" borderId="0" xfId="0" applyFill="1" applyAlignment="1">
      <alignment horizontal="left"/>
    </xf>
    <xf numFmtId="0" fontId="0" fillId="8" borderId="0" xfId="0" applyFill="1" applyAlignment="1">
      <alignment horizontal="right"/>
    </xf>
    <xf numFmtId="0" fontId="5" fillId="8" borderId="0" xfId="0" applyFont="1" applyFill="1" applyAlignment="1">
      <alignment horizontal="left"/>
    </xf>
    <xf numFmtId="0" fontId="0" fillId="7" borderId="0" xfId="0" applyFill="1" applyAlignment="1">
      <alignment horizontal="right"/>
    </xf>
    <xf numFmtId="0" fontId="5" fillId="7" borderId="0" xfId="0" applyFont="1" applyFill="1" applyAlignment="1">
      <alignment horizontal="left"/>
    </xf>
    <xf numFmtId="0" fontId="0" fillId="7" borderId="0" xfId="0" applyFill="1" applyAlignment="1">
      <alignment horizontal="left"/>
    </xf>
    <xf numFmtId="2" fontId="0" fillId="0" borderId="0" xfId="1" applyNumberFormat="1" applyFont="1"/>
    <xf numFmtId="0" fontId="0" fillId="4" borderId="0" xfId="0" applyFill="1" applyAlignment="1">
      <alignment horizontal="right"/>
    </xf>
    <xf numFmtId="0" fontId="0" fillId="5" borderId="0" xfId="0" applyFill="1" applyAlignment="1">
      <alignment horizontal="right"/>
    </xf>
    <xf numFmtId="0" fontId="0" fillId="6" borderId="0" xfId="0" applyFill="1" applyAlignment="1">
      <alignment horizontal="right"/>
    </xf>
    <xf numFmtId="0" fontId="2" fillId="2" borderId="0" xfId="0" applyFont="1" applyFill="1" applyAlignment="1">
      <alignment horizontal="left"/>
    </xf>
    <xf numFmtId="2" fontId="0" fillId="0" borderId="0" xfId="0" applyNumberFormat="1"/>
    <xf numFmtId="9" fontId="6" fillId="0" borderId="0" xfId="0" applyNumberFormat="1" applyFont="1" applyAlignment="1">
      <alignment horizontal="left"/>
    </xf>
    <xf numFmtId="0" fontId="0" fillId="0" borderId="0" xfId="0" applyFill="1"/>
    <xf numFmtId="9" fontId="0" fillId="0" borderId="0" xfId="0" applyNumberFormat="1" applyFill="1"/>
    <xf numFmtId="9" fontId="0" fillId="0" borderId="0" xfId="1" applyFont="1" applyFill="1"/>
    <xf numFmtId="9" fontId="6" fillId="0" borderId="0" xfId="0" applyNumberFormat="1" applyFont="1" applyFill="1"/>
    <xf numFmtId="0" fontId="0" fillId="0" borderId="0" xfId="0" applyAlignment="1">
      <alignment wrapText="1"/>
    </xf>
    <xf numFmtId="1" fontId="5" fillId="0" borderId="0" xfId="0" applyNumberFormat="1" applyFont="1" applyFill="1" applyAlignment="1">
      <alignment horizontal="right"/>
    </xf>
    <xf numFmtId="1" fontId="0" fillId="0" borderId="0" xfId="0" applyNumberFormat="1"/>
  </cellXfs>
  <cellStyles count="7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Normal" xfId="0" builtinId="0"/>
    <cellStyle name="Percent" xfId="1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88"/>
  <sheetViews>
    <sheetView tabSelected="1" topLeftCell="A69" zoomScale="125" zoomScaleNormal="125" zoomScalePageLayoutView="125" workbookViewId="0">
      <selection activeCell="C94" sqref="C94"/>
    </sheetView>
  </sheetViews>
  <sheetFormatPr baseColWidth="10" defaultRowHeight="15" x14ac:dyDescent="0"/>
  <cols>
    <col min="1" max="1" width="6.83203125" customWidth="1"/>
    <col min="2" max="2" width="51.33203125" bestFit="1" customWidth="1"/>
    <col min="3" max="3" width="12.6640625" bestFit="1" customWidth="1"/>
    <col min="4" max="4" width="18.83203125" customWidth="1"/>
    <col min="5" max="5" width="15" bestFit="1" customWidth="1"/>
    <col min="6" max="6" width="113.83203125" bestFit="1" customWidth="1"/>
    <col min="8" max="8" width="23" bestFit="1" customWidth="1"/>
    <col min="12" max="12" width="11.83203125" bestFit="1" customWidth="1"/>
    <col min="14" max="14" width="12.5" customWidth="1"/>
    <col min="16" max="16" width="14.6640625" customWidth="1"/>
  </cols>
  <sheetData>
    <row r="2" spans="2:15">
      <c r="B2" s="50" t="s">
        <v>99</v>
      </c>
      <c r="C2" s="50" t="s">
        <v>98</v>
      </c>
    </row>
    <row r="3" spans="2:15">
      <c r="B3" s="37" t="s">
        <v>103</v>
      </c>
      <c r="C3" s="58">
        <f>C33</f>
        <v>2454</v>
      </c>
    </row>
    <row r="4" spans="2:15">
      <c r="B4" s="37" t="s">
        <v>4</v>
      </c>
      <c r="C4" s="58">
        <f>C14</f>
        <v>1007</v>
      </c>
    </row>
    <row r="5" spans="2:15">
      <c r="B5" s="37" t="s">
        <v>104</v>
      </c>
      <c r="C5" s="58">
        <f>C27</f>
        <v>1447</v>
      </c>
    </row>
    <row r="6" spans="2:15">
      <c r="B6" s="37" t="s">
        <v>100</v>
      </c>
      <c r="C6" s="59">
        <f>C20</f>
        <v>678</v>
      </c>
    </row>
    <row r="7" spans="2:15">
      <c r="B7" s="37" t="s">
        <v>101</v>
      </c>
      <c r="C7" s="59">
        <f>C26</f>
        <v>769</v>
      </c>
    </row>
    <row r="9" spans="2:15">
      <c r="B9" s="2" t="s">
        <v>3</v>
      </c>
      <c r="C9" s="2" t="s">
        <v>2</v>
      </c>
      <c r="D9" s="2" t="s">
        <v>6</v>
      </c>
      <c r="E9" s="2" t="s">
        <v>5</v>
      </c>
      <c r="F9" s="2" t="s">
        <v>0</v>
      </c>
    </row>
    <row r="10" spans="2:15">
      <c r="B10" s="12" t="s">
        <v>4</v>
      </c>
      <c r="C10" s="13">
        <f>(D10+E10)</f>
        <v>315</v>
      </c>
      <c r="D10" s="14">
        <v>149</v>
      </c>
      <c r="E10" s="14">
        <v>166</v>
      </c>
      <c r="F10" s="12" t="s">
        <v>81</v>
      </c>
    </row>
    <row r="11" spans="2:15">
      <c r="B11" s="16" t="s">
        <v>1</v>
      </c>
      <c r="C11" s="17">
        <f>(D11+E11)</f>
        <v>339</v>
      </c>
      <c r="D11" s="17">
        <v>167</v>
      </c>
      <c r="E11" s="17">
        <v>172</v>
      </c>
      <c r="F11" s="16" t="s">
        <v>11</v>
      </c>
      <c r="I11" s="53"/>
      <c r="J11" s="53"/>
      <c r="K11" s="53"/>
      <c r="L11" s="53"/>
      <c r="M11" s="53"/>
      <c r="N11" s="53"/>
      <c r="O11" s="53"/>
    </row>
    <row r="12" spans="2:15">
      <c r="B12" s="18" t="s">
        <v>4</v>
      </c>
      <c r="C12" s="19">
        <f>(D12+E12)</f>
        <v>211</v>
      </c>
      <c r="D12" s="19">
        <v>92</v>
      </c>
      <c r="E12" s="19">
        <v>119</v>
      </c>
      <c r="F12" s="18" t="s">
        <v>9</v>
      </c>
      <c r="I12" s="53"/>
      <c r="J12" s="53"/>
      <c r="K12" s="53"/>
      <c r="L12" s="53"/>
      <c r="M12" s="53"/>
      <c r="N12" s="53"/>
      <c r="O12" s="53"/>
    </row>
    <row r="13" spans="2:15">
      <c r="B13" s="20" t="s">
        <v>1</v>
      </c>
      <c r="C13" s="21">
        <f>D13+E13</f>
        <v>142</v>
      </c>
      <c r="D13" s="21">
        <v>68</v>
      </c>
      <c r="E13" s="21">
        <v>74</v>
      </c>
      <c r="F13" s="20" t="s">
        <v>14</v>
      </c>
      <c r="I13" s="53"/>
      <c r="J13" s="53"/>
      <c r="K13" s="53"/>
      <c r="L13" s="53"/>
      <c r="M13" s="53"/>
      <c r="N13" s="53"/>
      <c r="O13" s="54"/>
    </row>
    <row r="14" spans="2:15">
      <c r="B14" s="22" t="s">
        <v>15</v>
      </c>
      <c r="C14" s="23">
        <f>SUM(C10:C13)</f>
        <v>1007</v>
      </c>
      <c r="D14" s="23">
        <f>SUM(D10:D13)</f>
        <v>476</v>
      </c>
      <c r="E14" s="23">
        <f>SUM(E10:E13)</f>
        <v>531</v>
      </c>
      <c r="F14" s="15"/>
      <c r="I14" s="53"/>
      <c r="J14" s="53"/>
      <c r="K14" s="53"/>
      <c r="L14" s="53"/>
      <c r="M14" s="53"/>
      <c r="N14" s="53"/>
      <c r="O14" s="53"/>
    </row>
    <row r="15" spans="2:15">
      <c r="C15" s="5"/>
      <c r="D15" s="5"/>
      <c r="E15" s="5"/>
      <c r="I15" s="53"/>
      <c r="J15" s="53"/>
      <c r="K15" s="53"/>
      <c r="L15" s="53"/>
      <c r="M15" s="55"/>
      <c r="N15" s="53"/>
      <c r="O15" s="54"/>
    </row>
    <row r="16" spans="2:15">
      <c r="B16" s="10" t="s">
        <v>12</v>
      </c>
      <c r="C16" s="8">
        <f>D16+E16</f>
        <v>207</v>
      </c>
      <c r="D16" s="9">
        <v>69</v>
      </c>
      <c r="E16" s="9">
        <v>138</v>
      </c>
      <c r="F16" s="7" t="s">
        <v>7</v>
      </c>
      <c r="I16" s="53"/>
      <c r="J16" s="53"/>
      <c r="K16" s="53"/>
      <c r="L16" s="53"/>
      <c r="M16" s="54"/>
      <c r="N16" s="53"/>
      <c r="O16" s="53"/>
    </row>
    <row r="17" spans="2:15">
      <c r="B17" s="24" t="s">
        <v>12</v>
      </c>
      <c r="C17" s="25">
        <f>D17+E17</f>
        <v>135</v>
      </c>
      <c r="D17" s="26">
        <v>41</v>
      </c>
      <c r="E17" s="26">
        <v>94</v>
      </c>
      <c r="F17" s="27" t="s">
        <v>8</v>
      </c>
      <c r="I17" s="53"/>
      <c r="J17" s="53"/>
      <c r="K17" s="54"/>
      <c r="L17" s="53"/>
      <c r="M17" s="54"/>
      <c r="N17" s="53"/>
      <c r="O17" s="53"/>
    </row>
    <row r="18" spans="2:15">
      <c r="B18" s="28" t="s">
        <v>12</v>
      </c>
      <c r="C18" s="29">
        <f>D18+E18</f>
        <v>220</v>
      </c>
      <c r="D18" s="30">
        <v>58</v>
      </c>
      <c r="E18" s="30">
        <v>162</v>
      </c>
      <c r="F18" s="31" t="s">
        <v>10</v>
      </c>
      <c r="I18" s="56"/>
      <c r="J18" s="53"/>
      <c r="K18" s="53"/>
      <c r="L18" s="53"/>
      <c r="M18" s="53"/>
      <c r="N18" s="53"/>
      <c r="O18" s="53"/>
    </row>
    <row r="19" spans="2:15">
      <c r="B19" s="32" t="s">
        <v>12</v>
      </c>
      <c r="C19" s="33">
        <f>D19+E19</f>
        <v>116</v>
      </c>
      <c r="D19" s="34">
        <v>37</v>
      </c>
      <c r="E19" s="34">
        <v>79</v>
      </c>
      <c r="F19" s="32" t="s">
        <v>14</v>
      </c>
      <c r="I19" s="53"/>
      <c r="J19" s="53"/>
      <c r="K19" s="54"/>
      <c r="L19" s="53"/>
      <c r="M19" s="54"/>
      <c r="N19" s="53"/>
      <c r="O19" s="53"/>
    </row>
    <row r="20" spans="2:15">
      <c r="B20" s="41" t="s">
        <v>15</v>
      </c>
      <c r="C20" s="42">
        <f>SUM(C16:C19)</f>
        <v>678</v>
      </c>
      <c r="D20" s="40">
        <f>SUM(D16:D19)</f>
        <v>205</v>
      </c>
      <c r="E20" s="40">
        <f>SUM(E16:E19)</f>
        <v>473</v>
      </c>
      <c r="I20" s="53"/>
      <c r="J20" s="53"/>
      <c r="K20" s="53"/>
      <c r="L20" s="53"/>
      <c r="M20" s="53"/>
      <c r="N20" s="53"/>
      <c r="O20" s="53"/>
    </row>
    <row r="21" spans="2:15">
      <c r="C21" s="4"/>
      <c r="D21" s="5"/>
      <c r="E21" s="5"/>
      <c r="I21" s="53"/>
      <c r="J21" s="53"/>
      <c r="K21" s="53"/>
      <c r="L21" s="53"/>
      <c r="M21" s="54"/>
      <c r="N21" s="53"/>
      <c r="O21" s="53"/>
    </row>
    <row r="22" spans="2:15">
      <c r="B22" s="10" t="s">
        <v>13</v>
      </c>
      <c r="C22" s="8">
        <f>D22+E22</f>
        <v>302</v>
      </c>
      <c r="D22" s="9">
        <v>62</v>
      </c>
      <c r="E22" s="9">
        <v>240</v>
      </c>
      <c r="F22" s="7" t="s">
        <v>81</v>
      </c>
      <c r="I22" s="53"/>
      <c r="J22" s="53"/>
      <c r="K22" s="53"/>
      <c r="L22" s="53"/>
      <c r="M22" s="53"/>
      <c r="N22" s="53"/>
      <c r="O22" s="53"/>
    </row>
    <row r="23" spans="2:15">
      <c r="B23" s="24" t="s">
        <v>13</v>
      </c>
      <c r="C23" s="25">
        <f>D23+E23</f>
        <v>199</v>
      </c>
      <c r="D23" s="26">
        <v>46</v>
      </c>
      <c r="E23" s="26">
        <v>153</v>
      </c>
      <c r="F23" s="27" t="s">
        <v>11</v>
      </c>
      <c r="I23" s="53"/>
      <c r="J23" s="53"/>
      <c r="K23" s="53"/>
      <c r="L23" s="53"/>
      <c r="M23" s="53"/>
      <c r="N23" s="53"/>
      <c r="O23" s="53"/>
    </row>
    <row r="24" spans="2:15">
      <c r="B24" s="28" t="s">
        <v>13</v>
      </c>
      <c r="C24" s="29">
        <f>D24+E24</f>
        <v>182</v>
      </c>
      <c r="D24" s="30">
        <v>39</v>
      </c>
      <c r="E24" s="30">
        <v>143</v>
      </c>
      <c r="F24" s="28" t="s">
        <v>9</v>
      </c>
      <c r="I24" s="53"/>
      <c r="J24" s="53"/>
      <c r="K24" s="53"/>
      <c r="L24" s="53"/>
      <c r="M24" s="53"/>
      <c r="N24" s="53"/>
      <c r="O24" s="53"/>
    </row>
    <row r="25" spans="2:15">
      <c r="B25" s="32" t="s">
        <v>13</v>
      </c>
      <c r="C25" s="33">
        <f>D25+E25</f>
        <v>86</v>
      </c>
      <c r="D25" s="34">
        <v>24</v>
      </c>
      <c r="E25" s="34">
        <v>62</v>
      </c>
      <c r="F25" s="35" t="s">
        <v>14</v>
      </c>
    </row>
    <row r="26" spans="2:15">
      <c r="B26" s="41" t="s">
        <v>15</v>
      </c>
      <c r="C26" s="42">
        <f>SUM(C22:C25)</f>
        <v>769</v>
      </c>
      <c r="D26" s="40">
        <f>SUM(D22:D25)</f>
        <v>171</v>
      </c>
      <c r="E26" s="40">
        <f>SUM(E22:E25)</f>
        <v>598</v>
      </c>
      <c r="F26" s="38"/>
    </row>
    <row r="27" spans="2:15">
      <c r="B27" s="41" t="s">
        <v>24</v>
      </c>
      <c r="C27" s="42">
        <f>C20+C26</f>
        <v>1447</v>
      </c>
      <c r="D27" s="40">
        <f>D20+D26</f>
        <v>376</v>
      </c>
      <c r="E27" s="40">
        <f>E20+E26</f>
        <v>1071</v>
      </c>
      <c r="F27" s="38"/>
    </row>
    <row r="28" spans="2:15">
      <c r="F28" s="3"/>
    </row>
    <row r="29" spans="2:15">
      <c r="B29" s="11" t="s">
        <v>66</v>
      </c>
      <c r="C29" s="8">
        <f t="shared" ref="C29:E33" si="0">C10+C16+C22</f>
        <v>824</v>
      </c>
      <c r="D29" s="9">
        <f t="shared" si="0"/>
        <v>280</v>
      </c>
      <c r="E29" s="9">
        <f t="shared" si="0"/>
        <v>544</v>
      </c>
      <c r="F29" s="3"/>
    </row>
    <row r="30" spans="2:15">
      <c r="B30" s="47" t="s">
        <v>67</v>
      </c>
      <c r="C30" s="25">
        <f t="shared" si="0"/>
        <v>673</v>
      </c>
      <c r="D30" s="26">
        <f t="shared" si="0"/>
        <v>254</v>
      </c>
      <c r="E30" s="26">
        <f t="shared" si="0"/>
        <v>419</v>
      </c>
      <c r="F30" s="3"/>
    </row>
    <row r="31" spans="2:15">
      <c r="B31" s="48" t="s">
        <v>68</v>
      </c>
      <c r="C31" s="29">
        <f t="shared" si="0"/>
        <v>613</v>
      </c>
      <c r="D31" s="30">
        <f t="shared" si="0"/>
        <v>189</v>
      </c>
      <c r="E31" s="30">
        <f t="shared" si="0"/>
        <v>424</v>
      </c>
      <c r="F31" s="3"/>
    </row>
    <row r="32" spans="2:15">
      <c r="B32" s="49" t="s">
        <v>69</v>
      </c>
      <c r="C32" s="33">
        <f t="shared" si="0"/>
        <v>344</v>
      </c>
      <c r="D32" s="34">
        <f t="shared" si="0"/>
        <v>129</v>
      </c>
      <c r="E32" s="34">
        <f t="shared" si="0"/>
        <v>215</v>
      </c>
      <c r="F32" s="3"/>
    </row>
    <row r="33" spans="2:6">
      <c r="B33" s="43" t="s">
        <v>16</v>
      </c>
      <c r="C33" s="44">
        <f t="shared" si="0"/>
        <v>2454</v>
      </c>
      <c r="D33" s="45">
        <f t="shared" si="0"/>
        <v>852</v>
      </c>
      <c r="E33" s="45">
        <f t="shared" si="0"/>
        <v>1602</v>
      </c>
    </row>
    <row r="34" spans="2:6">
      <c r="B34" s="39"/>
      <c r="C34" s="36"/>
      <c r="D34" s="37"/>
      <c r="E34" s="37"/>
    </row>
    <row r="36" spans="2:6">
      <c r="B36" s="2" t="s">
        <v>102</v>
      </c>
    </row>
    <row r="38" spans="2:6">
      <c r="B38" s="2" t="s">
        <v>3</v>
      </c>
      <c r="C38" s="2" t="s">
        <v>19</v>
      </c>
      <c r="D38" s="2" t="s">
        <v>20</v>
      </c>
      <c r="E38" s="2" t="s">
        <v>21</v>
      </c>
      <c r="F38" s="2" t="s">
        <v>22</v>
      </c>
    </row>
    <row r="39" spans="2:6">
      <c r="B39" t="s">
        <v>1</v>
      </c>
      <c r="C39" s="46">
        <f>(C14/C33)*100</f>
        <v>41.035044824775873</v>
      </c>
      <c r="D39" s="51">
        <f>(D14/C14)*100</f>
        <v>47.269116186693147</v>
      </c>
      <c r="E39" s="51">
        <f>(E14/C14)*100</f>
        <v>52.730883813306853</v>
      </c>
      <c r="F39" t="s">
        <v>55</v>
      </c>
    </row>
    <row r="40" spans="2:6">
      <c r="B40" t="s">
        <v>18</v>
      </c>
      <c r="C40" s="51">
        <f>(C20/C33)*100</f>
        <v>27.628361858190708</v>
      </c>
      <c r="D40" s="51">
        <f>(D20/C20)*100</f>
        <v>30.235988200589968</v>
      </c>
      <c r="E40" s="51">
        <f>(E20/C20)*100</f>
        <v>69.764011799410028</v>
      </c>
      <c r="F40" t="s">
        <v>56</v>
      </c>
    </row>
    <row r="41" spans="2:6">
      <c r="B41" t="s">
        <v>17</v>
      </c>
      <c r="C41" s="51">
        <f>(C26/C33)*100</f>
        <v>31.336593317033412</v>
      </c>
      <c r="D41" s="51">
        <f>(D26/C26)*100</f>
        <v>22.23667100130039</v>
      </c>
      <c r="E41" s="51">
        <f>(E26/C26)*100</f>
        <v>77.763328998699606</v>
      </c>
      <c r="F41" t="s">
        <v>57</v>
      </c>
    </row>
    <row r="42" spans="2:6">
      <c r="B42" t="s">
        <v>23</v>
      </c>
      <c r="C42" s="51">
        <f>(C27/C33)*100</f>
        <v>58.964955175224119</v>
      </c>
      <c r="D42" s="51">
        <f>(D27/C27)*100</f>
        <v>25.984796129923982</v>
      </c>
      <c r="E42" s="51">
        <f>(E27/C27)*100</f>
        <v>74.015203870076022</v>
      </c>
      <c r="F42" t="s">
        <v>93</v>
      </c>
    </row>
    <row r="43" spans="2:6">
      <c r="B43" s="6" t="s">
        <v>91</v>
      </c>
      <c r="D43" s="51">
        <f>(D33/C33)*100</f>
        <v>34.718826405867972</v>
      </c>
      <c r="E43" s="51">
        <f>(E33/C33)*100</f>
        <v>65.281173594132028</v>
      </c>
      <c r="F43" t="s">
        <v>92</v>
      </c>
    </row>
    <row r="46" spans="2:6">
      <c r="B46" s="2" t="s">
        <v>0</v>
      </c>
      <c r="C46" s="2" t="s">
        <v>19</v>
      </c>
      <c r="D46" s="2"/>
      <c r="E46" s="2"/>
      <c r="F46" s="2" t="s">
        <v>41</v>
      </c>
    </row>
    <row r="47" spans="2:6">
      <c r="B47" t="s">
        <v>34</v>
      </c>
      <c r="C47" s="51">
        <f>(C10/C14)*100</f>
        <v>31.281032770605758</v>
      </c>
      <c r="F47" t="s">
        <v>96</v>
      </c>
    </row>
    <row r="48" spans="2:6">
      <c r="B48" t="s">
        <v>35</v>
      </c>
      <c r="C48" s="51">
        <f>(C11/C14)*100</f>
        <v>33.664349553128105</v>
      </c>
      <c r="F48" t="s">
        <v>95</v>
      </c>
    </row>
    <row r="49" spans="2:6">
      <c r="B49" t="s">
        <v>36</v>
      </c>
      <c r="C49" s="51">
        <f>(C12/C14)*100</f>
        <v>20.953326713008938</v>
      </c>
      <c r="F49" t="s">
        <v>40</v>
      </c>
    </row>
    <row r="50" spans="2:6">
      <c r="B50" t="s">
        <v>37</v>
      </c>
      <c r="C50" s="51">
        <f>(C13/C14)*100</f>
        <v>14.101290963257199</v>
      </c>
      <c r="F50" t="s">
        <v>58</v>
      </c>
    </row>
    <row r="51" spans="2:6">
      <c r="B51" t="s">
        <v>38</v>
      </c>
      <c r="C51" s="51">
        <f>C48+C49</f>
        <v>54.617676266137039</v>
      </c>
      <c r="F51" t="s">
        <v>39</v>
      </c>
    </row>
    <row r="52" spans="2:6">
      <c r="B52" t="s">
        <v>94</v>
      </c>
      <c r="C52" s="51">
        <f>C49+C50+C48</f>
        <v>68.718967229394238</v>
      </c>
      <c r="F52" t="s">
        <v>59</v>
      </c>
    </row>
    <row r="54" spans="2:6">
      <c r="B54" s="2" t="s">
        <v>0</v>
      </c>
      <c r="C54" s="2" t="s">
        <v>19</v>
      </c>
      <c r="D54" s="2"/>
      <c r="E54" s="2"/>
      <c r="F54" s="2" t="s">
        <v>33</v>
      </c>
    </row>
    <row r="55" spans="2:6">
      <c r="B55" t="s">
        <v>26</v>
      </c>
      <c r="C55" s="51">
        <f>(C16/C20)*100</f>
        <v>30.53097345132743</v>
      </c>
      <c r="F55" s="57" t="s">
        <v>30</v>
      </c>
    </row>
    <row r="56" spans="2:6">
      <c r="B56" t="s">
        <v>25</v>
      </c>
      <c r="C56" s="51">
        <f>(C17/C20)*100</f>
        <v>19.911504424778762</v>
      </c>
      <c r="F56" s="57" t="s">
        <v>61</v>
      </c>
    </row>
    <row r="57" spans="2:6">
      <c r="B57" t="s">
        <v>27</v>
      </c>
      <c r="C57" s="51">
        <f>(C18/678)*100</f>
        <v>32.448377581120944</v>
      </c>
      <c r="F57" s="57" t="s">
        <v>31</v>
      </c>
    </row>
    <row r="58" spans="2:6">
      <c r="B58" t="s">
        <v>28</v>
      </c>
      <c r="C58" s="51">
        <f>(C19/678)*100</f>
        <v>17.10914454277286</v>
      </c>
      <c r="F58" s="57" t="s">
        <v>32</v>
      </c>
    </row>
    <row r="59" spans="2:6">
      <c r="B59" t="s">
        <v>29</v>
      </c>
      <c r="C59" s="51">
        <f>SUM(C56:C58)</f>
        <v>69.469026548672559</v>
      </c>
      <c r="F59" s="57" t="s">
        <v>60</v>
      </c>
    </row>
    <row r="61" spans="2:6">
      <c r="B61" s="2" t="s">
        <v>0</v>
      </c>
      <c r="C61" s="2" t="s">
        <v>19</v>
      </c>
      <c r="D61" s="2"/>
      <c r="E61" s="2"/>
      <c r="F61" s="2" t="s">
        <v>42</v>
      </c>
    </row>
    <row r="62" spans="2:6">
      <c r="B62" t="s">
        <v>43</v>
      </c>
      <c r="C62" s="51">
        <f>(C22/C26)*100</f>
        <v>39.271781534460338</v>
      </c>
      <c r="F62" t="s">
        <v>82</v>
      </c>
    </row>
    <row r="63" spans="2:6">
      <c r="B63" t="s">
        <v>44</v>
      </c>
      <c r="C63" s="51">
        <f>(C23/C26)*100</f>
        <v>25.8777633289987</v>
      </c>
      <c r="F63" t="s">
        <v>83</v>
      </c>
    </row>
    <row r="64" spans="2:6">
      <c r="B64" t="s">
        <v>45</v>
      </c>
      <c r="C64" s="51">
        <f>(C24/C26)*100</f>
        <v>23.667100130039014</v>
      </c>
      <c r="F64" t="s">
        <v>84</v>
      </c>
    </row>
    <row r="65" spans="2:6">
      <c r="B65" t="s">
        <v>46</v>
      </c>
      <c r="C65" s="51">
        <f>(C25/C26)*100</f>
        <v>11.183355006501952</v>
      </c>
      <c r="F65" s="52" t="s">
        <v>85</v>
      </c>
    </row>
    <row r="67" spans="2:6">
      <c r="B67" s="2" t="s">
        <v>0</v>
      </c>
      <c r="C67" s="2" t="s">
        <v>19</v>
      </c>
      <c r="D67" s="1"/>
      <c r="E67" s="1"/>
      <c r="F67" s="2" t="s">
        <v>62</v>
      </c>
    </row>
    <row r="68" spans="2:6">
      <c r="B68" t="s">
        <v>47</v>
      </c>
      <c r="C68" s="51">
        <f>(C12/C14)*100</f>
        <v>20.953326713008938</v>
      </c>
      <c r="F68" t="s">
        <v>40</v>
      </c>
    </row>
    <row r="69" spans="2:6">
      <c r="B69" t="s">
        <v>48</v>
      </c>
      <c r="C69" s="51">
        <f>(C18/C20)*100</f>
        <v>32.448377581120944</v>
      </c>
      <c r="F69" t="s">
        <v>51</v>
      </c>
    </row>
    <row r="70" spans="2:6">
      <c r="B70" t="s">
        <v>49</v>
      </c>
      <c r="C70" s="51">
        <f>(C24/C26)*100</f>
        <v>23.667100130039014</v>
      </c>
      <c r="F70" t="s">
        <v>52</v>
      </c>
    </row>
    <row r="71" spans="2:6">
      <c r="B71" s="6"/>
      <c r="F71" t="s">
        <v>53</v>
      </c>
    </row>
    <row r="72" spans="2:6">
      <c r="F72" t="s">
        <v>54</v>
      </c>
    </row>
    <row r="74" spans="2:6">
      <c r="B74" s="2" t="s">
        <v>0</v>
      </c>
      <c r="C74" s="2" t="s">
        <v>19</v>
      </c>
      <c r="D74" s="2"/>
      <c r="E74" s="2"/>
      <c r="F74" s="2" t="s">
        <v>77</v>
      </c>
    </row>
    <row r="75" spans="2:6">
      <c r="B75" t="s">
        <v>63</v>
      </c>
      <c r="C75" s="51">
        <f>(C11/C14)*100</f>
        <v>33.664349553128105</v>
      </c>
      <c r="F75" t="s">
        <v>97</v>
      </c>
    </row>
    <row r="76" spans="2:6">
      <c r="B76" t="s">
        <v>64</v>
      </c>
      <c r="C76" s="51">
        <f>(C17/C20)*100</f>
        <v>19.911504424778762</v>
      </c>
      <c r="F76" t="s">
        <v>86</v>
      </c>
    </row>
    <row r="77" spans="2:6">
      <c r="B77" t="s">
        <v>65</v>
      </c>
      <c r="C77" s="51">
        <f>(C23/C26)*100</f>
        <v>25.8777633289987</v>
      </c>
      <c r="F77" t="s">
        <v>87</v>
      </c>
    </row>
    <row r="79" spans="2:6">
      <c r="B79" s="2" t="s">
        <v>0</v>
      </c>
      <c r="C79" s="2" t="s">
        <v>19</v>
      </c>
      <c r="D79" s="2"/>
      <c r="E79" s="2"/>
      <c r="F79" s="2" t="s">
        <v>76</v>
      </c>
    </row>
    <row r="80" spans="2:6">
      <c r="B80" t="s">
        <v>78</v>
      </c>
      <c r="C80" s="51">
        <f>(C11+C12)/C14*100</f>
        <v>54.617676266137039</v>
      </c>
      <c r="F80" t="s">
        <v>88</v>
      </c>
    </row>
    <row r="81" spans="2:6">
      <c r="B81" t="s">
        <v>79</v>
      </c>
      <c r="C81" s="51">
        <f>(C17+C18)/C20*100</f>
        <v>52.359882005899706</v>
      </c>
      <c r="F81" t="s">
        <v>89</v>
      </c>
    </row>
    <row r="82" spans="2:6">
      <c r="B82" t="s">
        <v>80</v>
      </c>
      <c r="C82" s="51">
        <f>(C23+C24)/C26*100</f>
        <v>49.544863459037714</v>
      </c>
      <c r="F82" t="s">
        <v>90</v>
      </c>
    </row>
    <row r="83" spans="2:6">
      <c r="B83" t="s">
        <v>50</v>
      </c>
    </row>
    <row r="85" spans="2:6">
      <c r="B85" s="2" t="s">
        <v>0</v>
      </c>
      <c r="C85" s="2" t="s">
        <v>19</v>
      </c>
      <c r="D85" s="2"/>
      <c r="E85" s="2"/>
      <c r="F85" s="2" t="s">
        <v>70</v>
      </c>
    </row>
    <row r="86" spans="2:6">
      <c r="B86" t="s">
        <v>71</v>
      </c>
      <c r="C86" s="51">
        <f>(C13/C14)*100</f>
        <v>14.101290963257199</v>
      </c>
      <c r="F86" t="s">
        <v>58</v>
      </c>
    </row>
    <row r="87" spans="2:6">
      <c r="B87" t="s">
        <v>72</v>
      </c>
      <c r="C87" s="51">
        <f>(C19/C20)*100</f>
        <v>17.10914454277286</v>
      </c>
      <c r="F87" t="s">
        <v>74</v>
      </c>
    </row>
    <row r="88" spans="2:6">
      <c r="B88" t="s">
        <v>73</v>
      </c>
      <c r="C88" s="51">
        <f>(C25/C26)*100</f>
        <v>11.183355006501952</v>
      </c>
      <c r="F88" t="s">
        <v>75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Texting Quiz Results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Marriott</dc:creator>
  <cp:lastModifiedBy>Ed Hudson</cp:lastModifiedBy>
  <dcterms:created xsi:type="dcterms:W3CDTF">2017-02-17T12:32:20Z</dcterms:created>
  <dcterms:modified xsi:type="dcterms:W3CDTF">2017-04-27T08:02:18Z</dcterms:modified>
</cp:coreProperties>
</file>